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romangasymov/Downloads/"/>
    </mc:Choice>
  </mc:AlternateContent>
  <xr:revisionPtr revIDLastSave="0" documentId="13_ncr:1_{94BB3B3A-15D1-0A45-A235-E6A1CE9E852D}" xr6:coauthVersionLast="47" xr6:coauthVersionMax="47" xr10:uidLastSave="{00000000-0000-0000-0000-000000000000}"/>
  <bookViews>
    <workbookView xWindow="0" yWindow="740" windowWidth="34560" windowHeight="21600" activeTab="1" xr2:uid="{00566BDA-C2B1-47D4-995B-1D792D1E0FBF}"/>
  </bookViews>
  <sheets>
    <sheet name="How to Use" sheetId="5" r:id="rId1"/>
    <sheet name="Template IT Budget Forecast" sheetId="1" r:id="rId2"/>
    <sheet name="Lookup Lists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18" i="1"/>
  <c r="C10" i="1"/>
  <c r="D10" i="1" s="1"/>
  <c r="C11" i="1"/>
  <c r="D11" i="1" s="1"/>
  <c r="C12" i="1"/>
  <c r="D12" i="1" s="1"/>
  <c r="C14" i="1"/>
  <c r="D14" i="1" s="1"/>
  <c r="C15" i="1"/>
  <c r="D15" i="1" s="1"/>
  <c r="C16" i="1"/>
  <c r="D16" i="1" s="1"/>
  <c r="C17" i="1"/>
  <c r="D17" i="1" s="1"/>
  <c r="C40" i="1"/>
  <c r="G25" i="1"/>
  <c r="C6" i="1" s="1"/>
  <c r="G26" i="1"/>
  <c r="C39" i="1" s="1"/>
  <c r="G27" i="1"/>
  <c r="C9" i="1" s="1"/>
  <c r="G28" i="1"/>
  <c r="C7" i="1" s="1"/>
  <c r="G29" i="1"/>
  <c r="C13" i="1" s="1"/>
  <c r="G30" i="1"/>
  <c r="C8" i="1" s="1"/>
  <c r="G31" i="1"/>
  <c r="G32" i="1"/>
  <c r="G33" i="1"/>
  <c r="G34" i="1"/>
  <c r="G24" i="1"/>
  <c r="C5" i="1" s="1"/>
  <c r="G22" i="1"/>
  <c r="C4" i="1" s="1"/>
  <c r="G23" i="1"/>
  <c r="C38" i="1" s="1"/>
  <c r="C37" i="1" l="1"/>
  <c r="C3" i="1"/>
  <c r="C18" i="1" s="1"/>
  <c r="D38" i="1" s="1"/>
  <c r="D9" i="1" l="1"/>
  <c r="D13" i="1"/>
  <c r="D3" i="1"/>
  <c r="D41" i="1"/>
  <c r="D37" i="1"/>
  <c r="D39" i="1"/>
  <c r="D40" i="1"/>
  <c r="D5" i="1"/>
  <c r="D8" i="1"/>
  <c r="D4" i="1"/>
  <c r="D6" i="1"/>
  <c r="D7" i="1"/>
</calcChain>
</file>

<file path=xl/sharedStrings.xml><?xml version="1.0" encoding="utf-8"?>
<sst xmlns="http://schemas.openxmlformats.org/spreadsheetml/2006/main" count="210" uniqueCount="138">
  <si>
    <t>Category</t>
  </si>
  <si>
    <t>Quantity</t>
  </si>
  <si>
    <t>Unit Cost ($)</t>
  </si>
  <si>
    <t>Annual Cost</t>
  </si>
  <si>
    <t xml:space="preserve">Priority </t>
  </si>
  <si>
    <t>Replacement?</t>
  </si>
  <si>
    <t>Department</t>
  </si>
  <si>
    <t>Notes</t>
  </si>
  <si>
    <t>Hardware</t>
  </si>
  <si>
    <t>One-time</t>
  </si>
  <si>
    <t>High</t>
  </si>
  <si>
    <t>Yes</t>
  </si>
  <si>
    <t>Medium</t>
  </si>
  <si>
    <t>IT</t>
  </si>
  <si>
    <t>Categories (Main Budget Lines)</t>
  </si>
  <si>
    <t>Software &amp; Licenses</t>
  </si>
  <si>
    <t>Infrastructure</t>
  </si>
  <si>
    <t>Cloud Services</t>
  </si>
  <si>
    <t>Personnel</t>
  </si>
  <si>
    <t>Security</t>
  </si>
  <si>
    <t>Telecommunications</t>
  </si>
  <si>
    <t>Facilities &amp; Equipment</t>
  </si>
  <si>
    <t>Consulting &amp; Professional Services</t>
  </si>
  <si>
    <t>Maintenance &amp; Support</t>
  </si>
  <si>
    <t>Disaster Recovery &amp; Business Continuity</t>
  </si>
  <si>
    <t>Projects &amp; Initiatives</t>
  </si>
  <si>
    <t>Research &amp; Development</t>
  </si>
  <si>
    <t>Miscellaneous</t>
  </si>
  <si>
    <t>Priority Levels</t>
  </si>
  <si>
    <t>Critical</t>
  </si>
  <si>
    <t>Low</t>
  </si>
  <si>
    <t>Frequency</t>
  </si>
  <si>
    <t>Monthly</t>
  </si>
  <si>
    <t>Quarterly</t>
  </si>
  <si>
    <t>Semi-Annual</t>
  </si>
  <si>
    <t>Annual</t>
  </si>
  <si>
    <t>Replacement Status</t>
  </si>
  <si>
    <t>No</t>
  </si>
  <si>
    <t>Departments</t>
  </si>
  <si>
    <t>Engineering</t>
  </si>
  <si>
    <t>Marketing</t>
  </si>
  <si>
    <t>Sales</t>
  </si>
  <si>
    <t>Finance</t>
  </si>
  <si>
    <t>HR</t>
  </si>
  <si>
    <t>Legal</t>
  </si>
  <si>
    <t>Operations</t>
  </si>
  <si>
    <t>Customer Support</t>
  </si>
  <si>
    <t>Customer Success</t>
  </si>
  <si>
    <t>Executive</t>
  </si>
  <si>
    <t>Manufacturing</t>
  </si>
  <si>
    <t>Product Management</t>
  </si>
  <si>
    <t>Business Development</t>
  </si>
  <si>
    <t>Quality Assurance</t>
  </si>
  <si>
    <t>All Departments</t>
  </si>
  <si>
    <t>Various</t>
  </si>
  <si>
    <t>Item Name</t>
  </si>
  <si>
    <t>Training &amp; Development</t>
  </si>
  <si>
    <t>Lenovo ThinkPad T14</t>
  </si>
  <si>
    <t>4+ year laptop replacements for dev team</t>
  </si>
  <si>
    <t>Microsoft 365 E3</t>
  </si>
  <si>
    <t>Includes 10% growth projection</t>
  </si>
  <si>
    <t xml:space="preserve">Meraki Firewall	</t>
  </si>
  <si>
    <t>Primary and backup firewalls</t>
  </si>
  <si>
    <t>AWS Infrastructure</t>
  </si>
  <si>
    <t>Includes 15% growth projection</t>
  </si>
  <si>
    <t>Adobe Creative Cloud Enterprise</t>
  </si>
  <si>
    <t>Design team licenses</t>
  </si>
  <si>
    <t>Endpoint Protection</t>
  </si>
  <si>
    <t>Antivirus and EDR solution</t>
  </si>
  <si>
    <t xml:space="preserve">Senior Systems Admin	</t>
  </si>
  <si>
    <t>New hire for infrastructure team</t>
  </si>
  <si>
    <t>Server Support Contract</t>
  </si>
  <si>
    <t>24/7 hardware support</t>
  </si>
  <si>
    <t>Cloud Certification Program</t>
  </si>
  <si>
    <t>AWS/Azure certifications for team</t>
  </si>
  <si>
    <t>Network Switch Upgrade</t>
  </si>
  <si>
    <t>Core infrastructure refresh</t>
  </si>
  <si>
    <t>Summary</t>
  </si>
  <si>
    <t>Total IT Budget</t>
  </si>
  <si>
    <t>Value</t>
  </si>
  <si>
    <t>% of Total</t>
  </si>
  <si>
    <t>Priority Level</t>
  </si>
  <si>
    <t>Total Cost</t>
  </si>
  <si>
    <t>Total</t>
  </si>
  <si>
    <t>- Replace laptops every 4-5 years or when showing performance issues</t>
  </si>
  <si>
    <t>- Consider laptops needing more frequent replacement due to hybrid/remote work model</t>
  </si>
  <si>
    <t>- Track computers that are 4+ years old for replacement planning</t>
  </si>
  <si>
    <t>- Plan for some emergency replacements due to component failures</t>
  </si>
  <si>
    <t>- Consider keeping older computers as emergency inventory</t>
  </si>
  <si>
    <t>- Replace servers after 7+ years or when becoming unsupported</t>
  </si>
  <si>
    <t>- Account for warranty and support contract renewals</t>
  </si>
  <si>
    <t>- Consider virtualization needs when planning server upgrades</t>
  </si>
  <si>
    <t>- Factor in power and cooling requirements</t>
  </si>
  <si>
    <t>- Plan for capacity increases and technology upgrades</t>
  </si>
  <si>
    <t>- Include 10-15% growth projection for user licenses</t>
  </si>
  <si>
    <t>- Account for department expansions</t>
  </si>
  <si>
    <t>- Review all subscription renewals and terms</t>
  </si>
  <si>
    <t>- Consider multi-year commitments for better pricing</t>
  </si>
  <si>
    <t>- Factor in cloud service cost increases (typically 10-15% annually)</t>
  </si>
  <si>
    <t>- Always overshoot initial budget (expect reductions during review)</t>
  </si>
  <si>
    <t>- Add 10-15% buffer for unexpected expenses</t>
  </si>
  <si>
    <t>- Document assumptions and growth projections</t>
  </si>
  <si>
    <t>- Categorize by priority (Critical/High/Medium/Low)</t>
  </si>
  <si>
    <t>- Include training and certification budgets</t>
  </si>
  <si>
    <t>- Consider contractor/consultant needs</t>
  </si>
  <si>
    <t xml:space="preserve"> - Consult with department heads for specific needs</t>
  </si>
  <si>
    <t>- Engineering may need specialized software/hardware</t>
  </si>
  <si>
    <t>- Finance might require specific financial software</t>
  </si>
  <si>
    <t>- Consider varying computer demands by department</t>
  </si>
  <si>
    <t>- Account for departmental growth plans</t>
  </si>
  <si>
    <t>- Include warranty and support contract renewals</t>
  </si>
  <si>
    <t>- Plan for peripheral replacements (keyboards, mice, cables, monitors)</t>
  </si>
  <si>
    <t>- Budget for emergency repairs and replacements</t>
  </si>
  <si>
    <t>- Include cloud hosting costs with growth projections</t>
  </si>
  <si>
    <t>- Factor in help desk and support team resources</t>
  </si>
  <si>
    <t>- Factor in supply chain delays for hardware</t>
  </si>
  <si>
    <t>- Consider hybrid/remote work impact on equipment needs</t>
  </si>
  <si>
    <t>- Plan for increased cloud and SaaS application demands</t>
  </si>
  <si>
    <t>- Account for security and compliance requirements</t>
  </si>
  <si>
    <t>- Consider impact of new technologies (AI, etc.)</t>
  </si>
  <si>
    <t>- Review quarterly for budget vs. actual</t>
  </si>
  <si>
    <t>- Track aging equipment and plan replacements</t>
  </si>
  <si>
    <t>- Monitor license usage and growth</t>
  </si>
  <si>
    <t>- Update projections based on business changes</t>
  </si>
  <si>
    <t>- Document all assumptions and decisions</t>
  </si>
  <si>
    <t xml:space="preserve">      HARDWARE LIFECYCLE MANAGEMENT</t>
  </si>
  <si>
    <t xml:space="preserve">      SERVER &amp; INFRASTRUCTURE PLANNING</t>
  </si>
  <si>
    <t xml:space="preserve">      SOFTWARE &amp; LICENSE MANAGEMENT</t>
  </si>
  <si>
    <t xml:space="preserve">      BUDGETING BEST PRACTICES</t>
  </si>
  <si>
    <t xml:space="preserve">      DEPARTMENT COORDINATION</t>
  </si>
  <si>
    <t xml:space="preserve">      MAINTENANCE &amp; SUPPORT</t>
  </si>
  <si>
    <t xml:space="preserve">      IMPORTANT CONSIDERATIONS</t>
  </si>
  <si>
    <t xml:space="preserve">      TRACKING &amp; UPDATES</t>
  </si>
  <si>
    <t>Contact: yasen@thelaunchpad.tech</t>
  </si>
  <si>
    <t>Version: 3.3</t>
  </si>
  <si>
    <t>Last Updated: Dec 27th 2024</t>
  </si>
  <si>
    <t>How to Use This Budget Template / Best Practices</t>
  </si>
  <si>
    <t>Enter your items below and the rest will populate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</si>
</sst>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&quot;$&quot;#,##0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Calibri"/>
      <family val="2"/>
    </font>
    <font>
      <b/>
      <sz val="10"/>
      <color rgb="FF66666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name val="Calibri"/>
      <family val="2"/>
    </font>
    <font>
      <b/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05D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E7E6E6"/>
      </right>
      <top/>
      <bottom/>
      <diagonal/>
    </border>
    <border>
      <left/>
      <right/>
      <top style="thin">
        <color rgb="FFE7E6E6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E7E6E6"/>
      </left>
      <right/>
      <top style="thin">
        <color rgb="FFE7E6E6"/>
      </top>
      <bottom/>
      <diagonal/>
    </border>
    <border>
      <left/>
      <right style="thin">
        <color rgb="FFE7E6E6"/>
      </right>
      <top style="thin">
        <color rgb="FFE7E6E6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9" fontId="0" fillId="0" borderId="0" xfId="2" applyFont="1"/>
    <xf numFmtId="165" fontId="0" fillId="0" borderId="0" xfId="2" applyNumberFormat="1" applyFont="1"/>
    <xf numFmtId="1" fontId="0" fillId="0" borderId="0" xfId="2" applyNumberFormat="1" applyFont="1"/>
    <xf numFmtId="9" fontId="6" fillId="2" borderId="1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9" fontId="4" fillId="0" borderId="0" xfId="2" applyFont="1"/>
    <xf numFmtId="165" fontId="4" fillId="3" borderId="0" xfId="1" applyNumberFormat="1" applyFont="1" applyFill="1" applyBorder="1" applyAlignment="1">
      <alignment horizontal="right" vertical="center"/>
    </xf>
    <xf numFmtId="9" fontId="3" fillId="2" borderId="0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7" fillId="0" borderId="0" xfId="0" applyFont="1" applyAlignment="1">
      <alignment horizontal="right" vertical="center"/>
    </xf>
    <xf numFmtId="0" fontId="0" fillId="0" borderId="4" xfId="0" applyBorder="1"/>
    <xf numFmtId="0" fontId="7" fillId="0" borderId="4" xfId="0" applyFont="1" applyBorder="1" applyAlignment="1">
      <alignment horizontal="right" vertical="center"/>
    </xf>
    <xf numFmtId="9" fontId="0" fillId="0" borderId="0" xfId="2" applyFont="1" applyBorder="1" applyAlignment="1">
      <alignment vertical="center"/>
    </xf>
    <xf numFmtId="1" fontId="0" fillId="0" borderId="0" xfId="2" applyNumberFormat="1" applyFont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0" fillId="0" borderId="2" xfId="2" applyNumberFormat="1" applyFont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left" indent="2"/>
    </xf>
    <xf numFmtId="0" fontId="1" fillId="0" borderId="0" xfId="0" applyFont="1" applyAlignment="1">
      <alignment horizontal="left" vertical="center" indent="2"/>
    </xf>
    <xf numFmtId="9" fontId="0" fillId="0" borderId="0" xfId="2" applyFont="1" applyAlignment="1">
      <alignment horizontal="left" indent="1"/>
    </xf>
    <xf numFmtId="9" fontId="3" fillId="2" borderId="0" xfId="2" applyFont="1" applyFill="1" applyBorder="1" applyAlignment="1">
      <alignment horizontal="left" vertical="center" indent="1"/>
    </xf>
    <xf numFmtId="0" fontId="0" fillId="0" borderId="0" xfId="2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9" fontId="4" fillId="3" borderId="0" xfId="2" applyFont="1" applyFill="1" applyBorder="1" applyAlignment="1">
      <alignment horizontal="left" vertical="center" indent="1"/>
    </xf>
    <xf numFmtId="9" fontId="6" fillId="2" borderId="1" xfId="2" applyFont="1" applyFill="1" applyBorder="1" applyAlignment="1">
      <alignment horizontal="left" vertical="center" indent="1"/>
    </xf>
    <xf numFmtId="9" fontId="0" fillId="0" borderId="0" xfId="2" applyFont="1" applyBorder="1" applyAlignment="1">
      <alignment horizontal="left" vertical="center" indent="1"/>
    </xf>
    <xf numFmtId="9" fontId="0" fillId="0" borderId="2" xfId="2" applyFont="1" applyBorder="1" applyAlignment="1">
      <alignment horizontal="left" vertical="center" indent="1"/>
    </xf>
    <xf numFmtId="165" fontId="0" fillId="0" borderId="0" xfId="2" applyNumberFormat="1" applyFont="1" applyBorder="1" applyAlignment="1">
      <alignment horizontal="right" vertical="center" indent="1"/>
    </xf>
    <xf numFmtId="165" fontId="0" fillId="0" borderId="2" xfId="2" applyNumberFormat="1" applyFont="1" applyBorder="1" applyAlignment="1">
      <alignment horizontal="right" vertical="center" indent="1"/>
    </xf>
    <xf numFmtId="166" fontId="0" fillId="0" borderId="0" xfId="2" applyNumberFormat="1" applyFont="1" applyBorder="1" applyAlignment="1">
      <alignment horizontal="right" vertical="center" indent="1"/>
    </xf>
    <xf numFmtId="166" fontId="0" fillId="0" borderId="2" xfId="2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165" fontId="4" fillId="3" borderId="5" xfId="1" applyNumberFormat="1" applyFont="1" applyFill="1" applyBorder="1" applyAlignment="1">
      <alignment horizontal="right" vertical="center" indent="1"/>
    </xf>
    <xf numFmtId="9" fontId="4" fillId="0" borderId="5" xfId="2" applyFont="1" applyBorder="1" applyAlignment="1">
      <alignment horizontal="right" vertical="center" indent="1"/>
    </xf>
    <xf numFmtId="9" fontId="9" fillId="6" borderId="6" xfId="2" applyFont="1" applyFill="1" applyBorder="1" applyAlignment="1">
      <alignment horizontal="left" vertical="center" indent="1"/>
    </xf>
    <xf numFmtId="9" fontId="8" fillId="6" borderId="4" xfId="2" applyFont="1" applyFill="1" applyBorder="1" applyAlignment="1">
      <alignment horizontal="left" vertical="center"/>
    </xf>
    <xf numFmtId="9" fontId="8" fillId="6" borderId="7" xfId="2" applyFont="1" applyFill="1" applyBorder="1" applyAlignment="1">
      <alignment horizontal="left" vertical="center"/>
    </xf>
    <xf numFmtId="9" fontId="0" fillId="0" borderId="0" xfId="2" applyFont="1" applyBorder="1" applyAlignment="1">
      <alignment horizontal="right" vertical="center" indent="1"/>
    </xf>
    <xf numFmtId="9" fontId="0" fillId="0" borderId="2" xfId="2" applyFont="1" applyBorder="1" applyAlignment="1">
      <alignment horizontal="right" vertical="center" indent="1"/>
    </xf>
  </cellXfs>
  <cellStyles count="3">
    <cellStyle name="Currency" xfId="1" builtinId="4"/>
    <cellStyle name="Normal" xfId="0" builtinId="0"/>
    <cellStyle name="Per 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relativeIndent="1" justifyLastLine="0" shrinkToFit="0" readingOrder="0"/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&quot;$&quot;#,##0"/>
      <alignment horizontal="righ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&quot;$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relativeIndent="1" justifyLastLine="0" shrinkToFit="0" readingOrder="0"/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&quot;$&quot;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&quot;$&quot;#,##0"/>
      <alignment horizontal="righ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405D7E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rgb="FFFFECB3"/>
        </patternFill>
      </fill>
    </dxf>
    <dxf>
      <fill>
        <patternFill>
          <bgColor rgb="FFE57373"/>
        </patternFill>
      </fill>
    </dxf>
    <dxf>
      <fill>
        <patternFill>
          <bgColor rgb="FFF4B184"/>
        </patternFill>
      </fill>
    </dxf>
    <dxf>
      <fill>
        <patternFill>
          <bgColor rgb="FFFFD700"/>
        </patternFill>
      </fill>
    </dxf>
    <dxf>
      <fill>
        <patternFill>
          <bgColor rgb="FF81C784"/>
        </patternFill>
      </fill>
    </dxf>
    <dxf>
      <font>
        <color rgb="FF757575"/>
      </font>
    </dxf>
    <dxf>
      <font>
        <color rgb="FF757575"/>
      </font>
    </dxf>
    <dxf>
      <font>
        <color rgb="FF757575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405D7E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405D7E"/>
        </patternFill>
      </fill>
      <alignment horizontal="left" vertical="center" textRotation="0" wrapText="0" indent="0" justifyLastLine="0" shrinkToFit="0" readingOrder="0"/>
    </dxf>
    <dxf>
      <font>
        <b/>
        <i val="0"/>
      </font>
    </dxf>
    <dxf>
      <fill>
        <patternFill>
          <bgColor theme="0"/>
        </patternFill>
      </fill>
    </dxf>
    <dxf>
      <fill>
        <patternFill>
          <bgColor rgb="FFEBEFF5"/>
        </patternFill>
      </fill>
    </dxf>
    <dxf>
      <font>
        <b/>
        <i val="0"/>
      </font>
      <fill>
        <patternFill>
          <bgColor rgb="FFEEF2F6"/>
        </patternFill>
      </fill>
      <border>
        <top style="thin">
          <color auto="1"/>
        </top>
      </border>
    </dxf>
  </dxfs>
  <tableStyles count="1" defaultTableStyle="TableStyleMedium2" defaultPivotStyle="PivotStyleLight16">
    <tableStyle name="IT Budget" pivot="0" count="4" xr9:uid="{E5100954-E385-440A-8DAF-F667066DC8C5}">
      <tableStyleElement type="totalRow" dxfId="37"/>
      <tableStyleElement type="firstRowStripe" dxfId="36"/>
      <tableStyleElement type="secondRowStripe" dxfId="35"/>
      <tableStyleElement type="firstColumnStripe" dxfId="34"/>
    </tableStyle>
  </tableStyles>
  <colors>
    <mruColors>
      <color rgb="FFFFD700"/>
      <color rgb="FFB4C6E7"/>
      <color rgb="FF4472C4"/>
      <color rgb="FFE7E6E6"/>
      <color rgb="FF2F5597"/>
      <color rgb="FF666666"/>
      <color rgb="FF8EA9DB"/>
      <color rgb="FFF4B184"/>
      <color rgb="FFE5737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</a:rPr>
              <a:t>IT Budget Distribution by Category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0724204745484307"/>
          <c:y val="2.56875180543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2-B74C-ACFE-CE1367ADC5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61-486C-B6E2-AFCED04DC4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1-486C-B6E2-AFCED04DC4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1-486C-B6E2-AFCED04DC4D7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2-B74C-ACFE-CE1367ADC5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E61-486C-B6E2-AFCED04DC4D7}"/>
              </c:ext>
            </c:extLst>
          </c:dPt>
          <c:dLbls>
            <c:dLbl>
              <c:idx val="0"/>
              <c:layout>
                <c:manualLayout>
                  <c:x val="5.3177227166504616E-2"/>
                  <c:y val="4.67054976621048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2372688199297"/>
                      <c:h val="6.68722661470374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92-B74C-ACFE-CE1367ADC582}"/>
                </c:ext>
              </c:extLst>
            </c:dLbl>
            <c:dLbl>
              <c:idx val="1"/>
              <c:layout>
                <c:manualLayout>
                  <c:x val="0.10207216221506779"/>
                  <c:y val="2.61251436303687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81586907675897"/>
                      <c:h val="7.4244127809119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E61-486C-B6E2-AFCED04DC4D7}"/>
                </c:ext>
              </c:extLst>
            </c:dLbl>
            <c:dLbl>
              <c:idx val="2"/>
              <c:layout>
                <c:manualLayout>
                  <c:x val="7.2135820859141206E-2"/>
                  <c:y val="1.4178149281439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21139741750181"/>
                      <c:h val="7.1786840588425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61-486C-B6E2-AFCED04DC4D7}"/>
                </c:ext>
              </c:extLst>
            </c:dLbl>
            <c:dLbl>
              <c:idx val="3"/>
              <c:layout>
                <c:manualLayout>
                  <c:x val="1.1395194878237459E-2"/>
                  <c:y val="2.8022838906531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58393830896486"/>
                      <c:h val="7.9158702250507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61-486C-B6E2-AFCED04DC4D7}"/>
                </c:ext>
              </c:extLst>
            </c:dLbl>
            <c:dLbl>
              <c:idx val="4"/>
              <c:layout>
                <c:manualLayout>
                  <c:x val="-3.6084472234713165E-2"/>
                  <c:y val="7.00568674209639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8645813943089"/>
                      <c:h val="7.4244127809119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092-B74C-ACFE-CE1367ADC582}"/>
                </c:ext>
              </c:extLst>
            </c:dLbl>
            <c:dLbl>
              <c:idx val="5"/>
              <c:layout>
                <c:manualLayout>
                  <c:x val="-0.15938865882620917"/>
                  <c:y val="2.97843131703196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42370003544982"/>
                      <c:h val="7.9158702250507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61-486C-B6E2-AFCED04DC4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'Template IT Budget Forecast'!$B$3:$B$8</c:f>
              <c:strCache>
                <c:ptCount val="6"/>
                <c:pt idx="0">
                  <c:v>Hardware</c:v>
                </c:pt>
                <c:pt idx="1">
                  <c:v>Software &amp; Licenses</c:v>
                </c:pt>
                <c:pt idx="2">
                  <c:v>Infrastructure</c:v>
                </c:pt>
                <c:pt idx="3">
                  <c:v>Cloud Services</c:v>
                </c:pt>
                <c:pt idx="4">
                  <c:v>Personnel</c:v>
                </c:pt>
                <c:pt idx="5">
                  <c:v>Training &amp; Development</c:v>
                </c:pt>
              </c:strCache>
            </c:strRef>
          </c:cat>
          <c:val>
            <c:numRef>
              <c:f>'Template IT Budget Forecast'!$C$3:$C$8</c:f>
              <c:numCache>
                <c:formatCode>"$"#,##0</c:formatCode>
                <c:ptCount val="6"/>
                <c:pt idx="0">
                  <c:v>27000</c:v>
                </c:pt>
                <c:pt idx="1">
                  <c:v>12000</c:v>
                </c:pt>
                <c:pt idx="2">
                  <c:v>26000</c:v>
                </c:pt>
                <c:pt idx="3">
                  <c:v>144000</c:v>
                </c:pt>
                <c:pt idx="4">
                  <c:v>95000</c:v>
                </c:pt>
                <c:pt idx="5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1-486C-B6E2-AFCED04D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</a:rPr>
              <a:t>IT Budget Allocation by Priority Level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650929029149499"/>
          <c:y val="2.5745860528204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'Template IT Budget Forecast'!$B$37:$B$40</c:f>
              <c:strCache>
                <c:ptCount val="4"/>
                <c:pt idx="0">
                  <c:v>Critical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f>'Template IT Budget Forecast'!$D$37:$D$40</c:f>
              <c:numCache>
                <c:formatCode>0%</c:formatCode>
                <c:ptCount val="4"/>
                <c:pt idx="0">
                  <c:v>0.73770491803278693</c:v>
                </c:pt>
                <c:pt idx="1">
                  <c:v>0.16393442622950818</c:v>
                </c:pt>
                <c:pt idx="2">
                  <c:v>9.8360655737704916E-2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6-4F9B-AAD4-485CC17D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492640"/>
        <c:axId val="550493120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573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6-4F9B-AAD4-485CC17D7C86}"/>
              </c:ext>
            </c:extLst>
          </c:dPt>
          <c:dPt>
            <c:idx val="1"/>
            <c:invertIfNegative val="0"/>
            <c:bubble3D val="0"/>
            <c:spPr>
              <a:solidFill>
                <a:srgbClr val="F4B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6-4F9B-AAD4-485CC17D7C86}"/>
              </c:ext>
            </c:extLst>
          </c:dPt>
          <c:dPt>
            <c:idx val="2"/>
            <c:invertIfNegative val="0"/>
            <c:bubble3D val="0"/>
            <c:spPr>
              <a:solidFill>
                <a:srgbClr val="FFD7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F6-4F9B-AAD4-485CC17D7C86}"/>
              </c:ext>
            </c:extLst>
          </c:dPt>
          <c:dLbls>
            <c:dLbl>
              <c:idx val="0"/>
              <c:layout>
                <c:manualLayout>
                  <c:x val="0.11155142413906566"/>
                  <c:y val="3.917130763625178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6834658899149"/>
                      <c:h val="5.15774397059222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F6-4F9B-AAD4-485CC17D7C86}"/>
                </c:ext>
              </c:extLst>
            </c:dLbl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85234677891687"/>
                      <c:h val="4.1809713542202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BF6-4F9B-AAD4-485CC17D7C86}"/>
                </c:ext>
              </c:extLst>
            </c:dLbl>
            <c:dLbl>
              <c:idx val="2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43832537616151"/>
                      <c:h val="4.42516450831323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F6-4F9B-AAD4-485CC17D7C86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69649412323942E-2"/>
                      <c:h val="4.1809713542202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5EE-5349-9C6F-F94245E5E3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'Template IT Budget Forecast'!$B$37:$B$40</c:f>
              <c:strCache>
                <c:ptCount val="4"/>
                <c:pt idx="0">
                  <c:v>Critical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f>'Template IT Budget Forecast'!$C$37:$C$40</c:f>
              <c:numCache>
                <c:formatCode>"$"#,##0</c:formatCode>
                <c:ptCount val="4"/>
                <c:pt idx="0">
                  <c:v>279000</c:v>
                </c:pt>
                <c:pt idx="1">
                  <c:v>62000</c:v>
                </c:pt>
                <c:pt idx="2">
                  <c:v>37200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6-4F9B-AAD4-485CC17D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512592"/>
        <c:axId val="711513552"/>
      </c:barChart>
      <c:catAx>
        <c:axId val="550492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0493120"/>
        <c:crosses val="autoZero"/>
        <c:auto val="1"/>
        <c:lblAlgn val="ctr"/>
        <c:lblOffset val="100"/>
        <c:noMultiLvlLbl val="0"/>
      </c:catAx>
      <c:valAx>
        <c:axId val="550493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492640"/>
        <c:crosses val="autoZero"/>
        <c:crossBetween val="between"/>
      </c:valAx>
      <c:valAx>
        <c:axId val="711513552"/>
        <c:scaling>
          <c:orientation val="minMax"/>
        </c:scaling>
        <c:delete val="0"/>
        <c:axPos val="r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512592"/>
        <c:crosses val="max"/>
        <c:crossBetween val="between"/>
      </c:valAx>
      <c:catAx>
        <c:axId val="71151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51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softEdge rad="127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191247</xdr:colOff>
      <xdr:row>0</xdr:row>
      <xdr:rowOff>190201</xdr:rowOff>
    </xdr:from>
    <xdr:to>
      <xdr:col>10</xdr:col>
      <xdr:colOff>487680</xdr:colOff>
      <xdr:row>19</xdr:row>
      <xdr:rowOff>132080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C91CA2-79BD-6254-1D95-BF09C643F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1406338</xdr:colOff>
      <xdr:row>1</xdr:row>
      <xdr:rowOff>19645</xdr:rowOff>
    </xdr:from>
    <xdr:to>
      <xdr:col>19</xdr:col>
      <xdr:colOff>336176</xdr:colOff>
      <xdr:row>19</xdr:row>
      <xdr:rowOff>142240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ACE097-8901-80B1-BBCC-97A48144A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834C08-6D38-47D3-9BCF-CDB314CC5029}" name="ITBudgetForecast" displayName="ITBudgetForecast" ref="B21:K34" totalsRowShown="0" headerRowDxfId="21" dataDxfId="20" headerRowBorderDxfId="19" tableBorderDxfId="14">
  <autoFilter ref="B21:K34" xr:uid="{76834C08-6D38-47D3-9BCF-CDB314CC5029}"/>
  <tableColumns count="10">
    <tableColumn id="1" xr3:uid="{B8858DC9-120E-482F-8FD0-961F28108B3C}" name="Category" dataDxfId="13"/>
    <tableColumn id="2" xr3:uid="{5515E602-1AB6-4467-B2CC-61EB4ABEFCD0}" name="Item Name" dataDxfId="12"/>
    <tableColumn id="3" xr3:uid="{196217B2-9F00-4997-8D61-6A293805EDCE}" name="Quantity" dataDxfId="11"/>
    <tableColumn id="4" xr3:uid="{7627AB5B-15C6-484E-A470-0947AC56C68E}" name="Unit Cost ($)" dataDxfId="10"/>
    <tableColumn id="5" xr3:uid="{BBA27D19-3A3B-41B2-9A3E-081B6C67346D}" name="Frequency" dataDxfId="9"/>
    <tableColumn id="6" xr3:uid="{E811F77D-64CA-4657-9D1C-A1B50CCD9FB1}" name="Annual Cost" dataDxfId="8">
      <calculatedColumnFormula>IF(F22="Monthly",E22*D22*12,IF(F22="Quarterly",E22*D22*4,IF(F22="Semi-Annual",E22*D22*2,IF(F22="Annual",E22*D22,IF(F22="One-time",E22*D22,0)))))</calculatedColumnFormula>
    </tableColumn>
    <tableColumn id="7" xr3:uid="{C9A2B83C-67BF-4B38-BFAB-AFB314E3FDAB}" name="Priority " dataDxfId="7"/>
    <tableColumn id="8" xr3:uid="{E37AE9E9-8D4B-44F0-B67A-8DB236C0CBE9}" name="Replacement?" dataDxfId="6"/>
    <tableColumn id="9" xr3:uid="{57C88323-6300-4B44-BCA2-1A2B8EA75273}" name="Department" dataDxfId="5"/>
    <tableColumn id="10" xr3:uid="{1A00B8A0-5D2B-41F8-84C8-2311C7E91CF1}" name="Notes" dataDxfId="4"/>
  </tableColumns>
  <tableStyleInfo name="IT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9201A8-5475-4D51-8DFA-BEB446E78432}" name="Table2" displayName="Table2" ref="B2:D18" totalsRowShown="0" headerRowDxfId="33" tableBorderDxfId="18">
  <autoFilter ref="B2:D18" xr:uid="{919201A8-5475-4D51-8DFA-BEB446E78432}"/>
  <tableColumns count="3">
    <tableColumn id="1" xr3:uid="{7B11DC8F-C86B-41D3-B770-766114AF3D33}" name="Summary" dataDxfId="17"/>
    <tableColumn id="2" xr3:uid="{8402F120-2A54-4CDE-BA6E-14B4C67A9291}" name="Value" dataDxfId="16"/>
    <tableColumn id="3" xr3:uid="{B941A3DE-2D5F-42EB-A133-570410E822CD}" name="% of Total" dataDxfId="15">
      <calculatedColumnFormula>IF(C3&gt;0,C3/$C$18,0)</calculatedColumnFormula>
    </tableColumn>
  </tableColumns>
  <tableStyleInfo name="IT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F8B1B3-DDF5-4D21-8566-D93A58B42E1B}" name="Table3" displayName="Table3" ref="B36:D41" totalsRowShown="0" headerRowDxfId="32" dataDxfId="22" headerRowBorderDxfId="31" tableBorderDxfId="3">
  <autoFilter ref="B36:D41" xr:uid="{09F8B1B3-DDF5-4D21-8566-D93A58B42E1B}"/>
  <tableColumns count="3">
    <tableColumn id="1" xr3:uid="{144BC310-DE45-49F5-AE7E-59C80E9C7B40}" name="Priority Level" dataDxfId="2"/>
    <tableColumn id="2" xr3:uid="{8D533838-97ED-4D0F-9B96-4F75D2820A9B}" name="Total Cost" dataDxfId="1">
      <calculatedColumnFormula>SUMIF(ITBudgetForecast[[Priority ]],Table3[[#This Row],[Priority Level]], ITBudgetForecast[Annual Cost])</calculatedColumnFormula>
    </tableColumn>
    <tableColumn id="3" xr3:uid="{493C0B5F-6E41-4D67-B7A5-D642FC43E5B9}" name="% of Total" dataDxfId="0">
      <calculatedColumnFormula>Table3[[#This Row],[Total Cost]]/$C$18</calculatedColumnFormula>
    </tableColumn>
  </tableColumns>
  <tableStyleInfo name="IT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E257-F2BE-4715-A0B5-9EE041051083}">
  <dimension ref="A1:Q31"/>
  <sheetViews>
    <sheetView showGridLines="0" zoomScaleNormal="100" workbookViewId="0">
      <selection activeCell="A33" sqref="A33"/>
    </sheetView>
  </sheetViews>
  <sheetFormatPr baseColWidth="10" defaultColWidth="8.83203125" defaultRowHeight="15" x14ac:dyDescent="0.2"/>
  <cols>
    <col min="1" max="1" width="80.5" bestFit="1" customWidth="1"/>
    <col min="2" max="2" width="2.1640625" customWidth="1"/>
    <col min="3" max="3" width="9.1640625" hidden="1" customWidth="1"/>
    <col min="4" max="4" width="1.5" customWidth="1"/>
    <col min="5" max="5" width="5.1640625" customWidth="1"/>
    <col min="6" max="6" width="8" customWidth="1"/>
    <col min="7" max="7" width="65" bestFit="1" customWidth="1"/>
    <col min="8" max="8" width="1.1640625" customWidth="1"/>
    <col min="9" max="9" width="1.6640625" customWidth="1"/>
    <col min="10" max="10" width="2.1640625" customWidth="1"/>
    <col min="11" max="11" width="0.33203125" customWidth="1"/>
  </cols>
  <sheetData>
    <row r="1" spans="1:11" ht="34" customHeight="1" x14ac:dyDescent="0.2">
      <c r="A1" s="19" t="s">
        <v>136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1" customHeight="1" x14ac:dyDescent="0.2"/>
    <row r="3" spans="1:11" s="6" customFormat="1" ht="29" customHeight="1" x14ac:dyDescent="0.2">
      <c r="A3" s="20" t="s">
        <v>125</v>
      </c>
      <c r="E3" s="10"/>
      <c r="G3" s="21" t="s">
        <v>129</v>
      </c>
    </row>
    <row r="4" spans="1:11" ht="21" customHeight="1" x14ac:dyDescent="0.2">
      <c r="A4" s="22" t="s">
        <v>84</v>
      </c>
      <c r="B4" s="23"/>
      <c r="C4" s="23"/>
      <c r="D4" s="23"/>
      <c r="E4" s="24"/>
      <c r="F4" s="23"/>
      <c r="G4" s="22" t="s">
        <v>105</v>
      </c>
    </row>
    <row r="5" spans="1:11" ht="21" customHeight="1" x14ac:dyDescent="0.2">
      <c r="A5" s="22" t="s">
        <v>85</v>
      </c>
      <c r="B5" s="23"/>
      <c r="C5" s="23"/>
      <c r="D5" s="23"/>
      <c r="E5" s="24"/>
      <c r="F5" s="23"/>
      <c r="G5" s="22" t="s">
        <v>106</v>
      </c>
    </row>
    <row r="6" spans="1:11" ht="21" customHeight="1" x14ac:dyDescent="0.2">
      <c r="A6" s="22" t="s">
        <v>86</v>
      </c>
      <c r="B6" s="23"/>
      <c r="C6" s="23"/>
      <c r="D6" s="23"/>
      <c r="E6" s="24"/>
      <c r="F6" s="23"/>
      <c r="G6" s="22" t="s">
        <v>107</v>
      </c>
    </row>
    <row r="7" spans="1:11" ht="21" customHeight="1" x14ac:dyDescent="0.2">
      <c r="A7" s="22" t="s">
        <v>87</v>
      </c>
      <c r="B7" s="23"/>
      <c r="C7" s="23"/>
      <c r="D7" s="23"/>
      <c r="E7" s="24"/>
      <c r="F7" s="23"/>
      <c r="G7" s="22" t="s">
        <v>108</v>
      </c>
    </row>
    <row r="8" spans="1:11" ht="21" customHeight="1" x14ac:dyDescent="0.2">
      <c r="A8" s="22" t="s">
        <v>88</v>
      </c>
      <c r="B8" s="23"/>
      <c r="C8" s="23"/>
      <c r="D8" s="23"/>
      <c r="E8" s="24"/>
      <c r="F8" s="23"/>
      <c r="G8" s="22" t="s">
        <v>109</v>
      </c>
    </row>
    <row r="9" spans="1:11" ht="21" customHeight="1" x14ac:dyDescent="0.2">
      <c r="A9" s="22"/>
      <c r="B9" s="23"/>
      <c r="C9" s="23"/>
      <c r="D9" s="23"/>
      <c r="E9" s="24"/>
      <c r="F9" s="23"/>
      <c r="G9" s="22"/>
    </row>
    <row r="10" spans="1:11" s="6" customFormat="1" ht="29" customHeight="1" x14ac:dyDescent="0.2">
      <c r="A10" s="21" t="s">
        <v>126</v>
      </c>
      <c r="E10" s="10"/>
      <c r="G10" s="21" t="s">
        <v>130</v>
      </c>
    </row>
    <row r="11" spans="1:11" ht="21" customHeight="1" x14ac:dyDescent="0.2">
      <c r="A11" s="22" t="s">
        <v>89</v>
      </c>
      <c r="B11" s="23"/>
      <c r="C11" s="23"/>
      <c r="D11" s="23"/>
      <c r="E11" s="24"/>
      <c r="F11" s="23"/>
      <c r="G11" s="22" t="s">
        <v>110</v>
      </c>
    </row>
    <row r="12" spans="1:11" ht="21" customHeight="1" x14ac:dyDescent="0.2">
      <c r="A12" s="22" t="s">
        <v>90</v>
      </c>
      <c r="B12" s="23"/>
      <c r="C12" s="23"/>
      <c r="D12" s="23"/>
      <c r="E12" s="24"/>
      <c r="F12" s="23"/>
      <c r="G12" s="22" t="s">
        <v>111</v>
      </c>
    </row>
    <row r="13" spans="1:11" ht="21" customHeight="1" x14ac:dyDescent="0.2">
      <c r="A13" s="22" t="s">
        <v>91</v>
      </c>
      <c r="B13" s="23"/>
      <c r="C13" s="23"/>
      <c r="D13" s="23"/>
      <c r="E13" s="24"/>
      <c r="F13" s="23"/>
      <c r="G13" s="22" t="s">
        <v>112</v>
      </c>
    </row>
    <row r="14" spans="1:11" ht="21" customHeight="1" x14ac:dyDescent="0.2">
      <c r="A14" s="22" t="s">
        <v>92</v>
      </c>
      <c r="B14" s="23"/>
      <c r="C14" s="23"/>
      <c r="D14" s="23"/>
      <c r="E14" s="24"/>
      <c r="F14" s="23"/>
      <c r="G14" s="22" t="s">
        <v>113</v>
      </c>
    </row>
    <row r="15" spans="1:11" ht="21" customHeight="1" x14ac:dyDescent="0.2">
      <c r="A15" s="22" t="s">
        <v>93</v>
      </c>
      <c r="B15" s="23"/>
      <c r="C15" s="23"/>
      <c r="D15" s="23"/>
      <c r="E15" s="24"/>
      <c r="F15" s="23"/>
      <c r="G15" s="22" t="s">
        <v>114</v>
      </c>
    </row>
    <row r="16" spans="1:11" ht="21" customHeight="1" x14ac:dyDescent="0.2">
      <c r="A16" s="22"/>
      <c r="B16" s="23"/>
      <c r="C16" s="23"/>
      <c r="D16" s="23"/>
      <c r="E16" s="24"/>
      <c r="F16" s="23"/>
      <c r="G16" s="22"/>
    </row>
    <row r="17" spans="1:17" s="6" customFormat="1" ht="29" customHeight="1" x14ac:dyDescent="0.2">
      <c r="A17" s="21" t="s">
        <v>127</v>
      </c>
      <c r="E17" s="10"/>
      <c r="G17" s="21" t="s">
        <v>131</v>
      </c>
    </row>
    <row r="18" spans="1:17" ht="21" customHeight="1" x14ac:dyDescent="0.2">
      <c r="A18" s="22" t="s">
        <v>94</v>
      </c>
      <c r="B18" s="23"/>
      <c r="C18" s="23"/>
      <c r="D18" s="23"/>
      <c r="E18" s="24"/>
      <c r="F18" s="23"/>
      <c r="G18" s="22" t="s">
        <v>115</v>
      </c>
    </row>
    <row r="19" spans="1:17" ht="21" customHeight="1" x14ac:dyDescent="0.2">
      <c r="A19" s="22" t="s">
        <v>95</v>
      </c>
      <c r="B19" s="23"/>
      <c r="C19" s="23"/>
      <c r="D19" s="23"/>
      <c r="E19" s="24"/>
      <c r="F19" s="23"/>
      <c r="G19" s="22" t="s">
        <v>116</v>
      </c>
    </row>
    <row r="20" spans="1:17" ht="21" customHeight="1" x14ac:dyDescent="0.2">
      <c r="A20" s="22" t="s">
        <v>96</v>
      </c>
      <c r="B20" s="23"/>
      <c r="C20" s="23"/>
      <c r="D20" s="23"/>
      <c r="E20" s="24"/>
      <c r="F20" s="23"/>
      <c r="G20" s="22" t="s">
        <v>117</v>
      </c>
    </row>
    <row r="21" spans="1:17" ht="21" customHeight="1" x14ac:dyDescent="0.2">
      <c r="A21" s="22" t="s">
        <v>97</v>
      </c>
      <c r="B21" s="23"/>
      <c r="C21" s="23"/>
      <c r="D21" s="23"/>
      <c r="E21" s="24"/>
      <c r="F21" s="23"/>
      <c r="G21" s="22" t="s">
        <v>118</v>
      </c>
    </row>
    <row r="22" spans="1:17" ht="21" customHeight="1" x14ac:dyDescent="0.2">
      <c r="A22" s="22" t="s">
        <v>98</v>
      </c>
      <c r="B22" s="23"/>
      <c r="C22" s="23"/>
      <c r="D22" s="23"/>
      <c r="E22" s="24"/>
      <c r="F22" s="23"/>
      <c r="G22" s="22" t="s">
        <v>119</v>
      </c>
    </row>
    <row r="23" spans="1:17" ht="21" customHeight="1" x14ac:dyDescent="0.2">
      <c r="A23" s="23"/>
      <c r="B23" s="23"/>
      <c r="C23" s="23"/>
      <c r="D23" s="23"/>
      <c r="E23" s="24"/>
      <c r="F23" s="23"/>
      <c r="G23" s="22"/>
    </row>
    <row r="24" spans="1:17" s="6" customFormat="1" ht="29" customHeight="1" x14ac:dyDescent="0.2">
      <c r="A24" s="21" t="s">
        <v>128</v>
      </c>
      <c r="E24" s="10"/>
      <c r="G24" s="21" t="s">
        <v>132</v>
      </c>
    </row>
    <row r="25" spans="1:17" ht="21" customHeight="1" x14ac:dyDescent="0.2">
      <c r="A25" s="25" t="s">
        <v>99</v>
      </c>
      <c r="B25" s="23"/>
      <c r="C25" s="23"/>
      <c r="D25" s="23"/>
      <c r="E25" s="24"/>
      <c r="F25" s="23"/>
      <c r="G25" s="22" t="s">
        <v>120</v>
      </c>
    </row>
    <row r="26" spans="1:17" ht="21" customHeight="1" x14ac:dyDescent="0.2">
      <c r="A26" s="25" t="s">
        <v>100</v>
      </c>
      <c r="B26" s="23"/>
      <c r="C26" s="23"/>
      <c r="D26" s="23"/>
      <c r="E26" s="24"/>
      <c r="F26" s="23"/>
      <c r="G26" s="22" t="s">
        <v>121</v>
      </c>
      <c r="O26" s="13"/>
      <c r="P26" s="13"/>
      <c r="Q26" s="14" t="s">
        <v>134</v>
      </c>
    </row>
    <row r="27" spans="1:17" ht="21" customHeight="1" x14ac:dyDescent="0.2">
      <c r="A27" s="25" t="s">
        <v>101</v>
      </c>
      <c r="B27" s="23"/>
      <c r="C27" s="23"/>
      <c r="D27" s="23"/>
      <c r="E27" s="24"/>
      <c r="F27" s="23"/>
      <c r="G27" s="22" t="s">
        <v>122</v>
      </c>
      <c r="Q27" s="12" t="s">
        <v>135</v>
      </c>
    </row>
    <row r="28" spans="1:17" ht="21" customHeight="1" x14ac:dyDescent="0.2">
      <c r="A28" s="25" t="s">
        <v>102</v>
      </c>
      <c r="B28" s="23"/>
      <c r="C28" s="23"/>
      <c r="D28" s="23"/>
      <c r="E28" s="24"/>
      <c r="F28" s="23"/>
      <c r="G28" s="22" t="s">
        <v>123</v>
      </c>
      <c r="Q28" s="12" t="s">
        <v>133</v>
      </c>
    </row>
    <row r="29" spans="1:17" ht="21" customHeight="1" x14ac:dyDescent="0.2">
      <c r="A29" s="25" t="s">
        <v>103</v>
      </c>
      <c r="B29" s="23"/>
      <c r="C29" s="23"/>
      <c r="D29" s="23"/>
      <c r="E29" s="24"/>
      <c r="F29" s="23"/>
      <c r="G29" s="22" t="s">
        <v>124</v>
      </c>
    </row>
    <row r="30" spans="1:17" ht="21" customHeight="1" x14ac:dyDescent="0.2">
      <c r="A30" s="25" t="s">
        <v>104</v>
      </c>
      <c r="B30" s="23"/>
      <c r="C30" s="23"/>
      <c r="D30" s="23"/>
      <c r="E30" s="24"/>
      <c r="F30" s="23"/>
      <c r="G30" s="22"/>
    </row>
    <row r="31" spans="1:17" x14ac:dyDescent="0.2">
      <c r="E31" s="11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5375-DC4A-4E06-9DC4-169F6C031D28}">
  <dimension ref="B1:K75"/>
  <sheetViews>
    <sheetView showGridLines="0" tabSelected="1" zoomScale="110" zoomScaleNormal="110" workbookViewId="0">
      <selection activeCell="I65" sqref="I65"/>
    </sheetView>
  </sheetViews>
  <sheetFormatPr baseColWidth="10" defaultColWidth="9.1640625" defaultRowHeight="15" x14ac:dyDescent="0.2"/>
  <cols>
    <col min="1" max="1" width="9.1640625" style="2"/>
    <col min="2" max="2" width="33" style="26" customWidth="1"/>
    <col min="3" max="3" width="29.5" style="2" bestFit="1" customWidth="1"/>
    <col min="4" max="4" width="12" style="2" bestFit="1" customWidth="1"/>
    <col min="5" max="5" width="13.5" style="2" customWidth="1"/>
    <col min="6" max="6" width="12.33203125" style="2" bestFit="1" customWidth="1"/>
    <col min="7" max="7" width="15" style="2" customWidth="1"/>
    <col min="8" max="8" width="12.5" style="2" customWidth="1"/>
    <col min="9" max="9" width="15.1640625" style="2" customWidth="1"/>
    <col min="10" max="10" width="15.1640625" style="2" bestFit="1" customWidth="1"/>
    <col min="11" max="11" width="37.6640625" style="2" bestFit="1" customWidth="1"/>
    <col min="12" max="16384" width="9.1640625" style="2"/>
  </cols>
  <sheetData>
    <row r="1" spans="2:7" x14ac:dyDescent="0.2">
      <c r="D1" s="4"/>
      <c r="E1" s="3"/>
      <c r="G1" s="3"/>
    </row>
    <row r="2" spans="2:7" ht="23" customHeight="1" x14ac:dyDescent="0.2">
      <c r="B2" s="27" t="s">
        <v>77</v>
      </c>
      <c r="C2" s="9" t="s">
        <v>79</v>
      </c>
      <c r="D2" s="9" t="s">
        <v>80</v>
      </c>
      <c r="F2" s="3"/>
    </row>
    <row r="3" spans="2:7" ht="23" customHeight="1" x14ac:dyDescent="0.2">
      <c r="B3" s="28" t="s">
        <v>8</v>
      </c>
      <c r="C3" s="34">
        <f>SUMIF($B$22:$B$34,B3,$G$22:$G$34)</f>
        <v>27000</v>
      </c>
      <c r="D3" s="36">
        <f t="shared" ref="D3:D17" si="0">IF(C3&gt;0,C3/$C$18,0)</f>
        <v>7.1390798519301954E-2</v>
      </c>
      <c r="F3" s="3"/>
    </row>
    <row r="4" spans="2:7" ht="23" customHeight="1" x14ac:dyDescent="0.2">
      <c r="B4" s="38" t="s">
        <v>15</v>
      </c>
      <c r="C4" s="34">
        <f t="shared" ref="C4:C17" si="1">SUMIF($B$22:$B$34,B4,$G$22:$G$34)</f>
        <v>12000</v>
      </c>
      <c r="D4" s="36">
        <f t="shared" si="0"/>
        <v>3.1729243786356429E-2</v>
      </c>
      <c r="F4" s="3"/>
    </row>
    <row r="5" spans="2:7" ht="23" customHeight="1" x14ac:dyDescent="0.2">
      <c r="B5" s="38" t="s">
        <v>16</v>
      </c>
      <c r="C5" s="34">
        <f t="shared" si="1"/>
        <v>26000</v>
      </c>
      <c r="D5" s="36">
        <f t="shared" si="0"/>
        <v>6.8746694870438926E-2</v>
      </c>
      <c r="F5" s="3"/>
    </row>
    <row r="6" spans="2:7" ht="23" customHeight="1" x14ac:dyDescent="0.2">
      <c r="B6" s="38" t="s">
        <v>17</v>
      </c>
      <c r="C6" s="34">
        <f t="shared" si="1"/>
        <v>144000</v>
      </c>
      <c r="D6" s="36">
        <f t="shared" si="0"/>
        <v>0.38075092543627709</v>
      </c>
      <c r="F6" s="3"/>
    </row>
    <row r="7" spans="2:7" ht="23" customHeight="1" x14ac:dyDescent="0.2">
      <c r="B7" s="38" t="s">
        <v>18</v>
      </c>
      <c r="C7" s="34">
        <f t="shared" si="1"/>
        <v>95000</v>
      </c>
      <c r="D7" s="36">
        <f t="shared" si="0"/>
        <v>0.25118984664198835</v>
      </c>
      <c r="F7" s="3"/>
    </row>
    <row r="8" spans="2:7" ht="23" customHeight="1" x14ac:dyDescent="0.2">
      <c r="B8" s="38" t="s">
        <v>56</v>
      </c>
      <c r="C8" s="34">
        <f t="shared" si="1"/>
        <v>30000</v>
      </c>
      <c r="D8" s="36">
        <f t="shared" si="0"/>
        <v>7.9323109465891065E-2</v>
      </c>
      <c r="F8" s="3"/>
    </row>
    <row r="9" spans="2:7" ht="23" customHeight="1" x14ac:dyDescent="0.2">
      <c r="B9" s="38" t="s">
        <v>19</v>
      </c>
      <c r="C9" s="34">
        <f t="shared" si="1"/>
        <v>19200</v>
      </c>
      <c r="D9" s="36">
        <f t="shared" si="0"/>
        <v>5.076679005817028E-2</v>
      </c>
      <c r="F9" s="3"/>
    </row>
    <row r="10" spans="2:7" ht="23" customHeight="1" x14ac:dyDescent="0.2">
      <c r="B10" s="38" t="s">
        <v>20</v>
      </c>
      <c r="C10" s="34">
        <f t="shared" si="1"/>
        <v>0</v>
      </c>
      <c r="D10" s="36">
        <f t="shared" si="0"/>
        <v>0</v>
      </c>
      <c r="F10" s="3"/>
    </row>
    <row r="11" spans="2:7" ht="23" customHeight="1" x14ac:dyDescent="0.2">
      <c r="B11" s="38" t="s">
        <v>21</v>
      </c>
      <c r="C11" s="34">
        <f t="shared" si="1"/>
        <v>0</v>
      </c>
      <c r="D11" s="36">
        <f t="shared" si="0"/>
        <v>0</v>
      </c>
      <c r="F11" s="3"/>
    </row>
    <row r="12" spans="2:7" ht="23" customHeight="1" x14ac:dyDescent="0.2">
      <c r="B12" s="38" t="s">
        <v>22</v>
      </c>
      <c r="C12" s="34">
        <f t="shared" si="1"/>
        <v>0</v>
      </c>
      <c r="D12" s="36">
        <f t="shared" si="0"/>
        <v>0</v>
      </c>
      <c r="F12" s="3"/>
    </row>
    <row r="13" spans="2:7" ht="23" customHeight="1" x14ac:dyDescent="0.2">
      <c r="B13" s="38" t="s">
        <v>23</v>
      </c>
      <c r="C13" s="34">
        <f t="shared" si="1"/>
        <v>25000</v>
      </c>
      <c r="D13" s="36">
        <f t="shared" si="0"/>
        <v>6.6102591221575885E-2</v>
      </c>
      <c r="F13" s="3"/>
    </row>
    <row r="14" spans="2:7" ht="23" customHeight="1" x14ac:dyDescent="0.2">
      <c r="B14" s="38" t="s">
        <v>24</v>
      </c>
      <c r="C14" s="34">
        <f t="shared" si="1"/>
        <v>0</v>
      </c>
      <c r="D14" s="36">
        <f t="shared" si="0"/>
        <v>0</v>
      </c>
      <c r="F14" s="3"/>
    </row>
    <row r="15" spans="2:7" ht="23" customHeight="1" x14ac:dyDescent="0.2">
      <c r="B15" s="38" t="s">
        <v>25</v>
      </c>
      <c r="C15" s="34">
        <f t="shared" si="1"/>
        <v>0</v>
      </c>
      <c r="D15" s="36">
        <f t="shared" si="0"/>
        <v>0</v>
      </c>
      <c r="F15" s="3"/>
    </row>
    <row r="16" spans="2:7" ht="23" customHeight="1" x14ac:dyDescent="0.2">
      <c r="B16" s="38" t="s">
        <v>26</v>
      </c>
      <c r="C16" s="34">
        <f t="shared" si="1"/>
        <v>0</v>
      </c>
      <c r="D16" s="36">
        <f t="shared" si="0"/>
        <v>0</v>
      </c>
      <c r="F16" s="3"/>
    </row>
    <row r="17" spans="2:11" ht="23" customHeight="1" thickBot="1" x14ac:dyDescent="0.25">
      <c r="B17" s="29" t="s">
        <v>27</v>
      </c>
      <c r="C17" s="35">
        <f t="shared" si="1"/>
        <v>0</v>
      </c>
      <c r="D17" s="37">
        <f t="shared" si="0"/>
        <v>0</v>
      </c>
      <c r="F17" s="3"/>
    </row>
    <row r="18" spans="2:11" ht="23" customHeight="1" x14ac:dyDescent="0.2">
      <c r="B18" s="30" t="s">
        <v>78</v>
      </c>
      <c r="C18" s="39">
        <f>SUM(C3:C17)</f>
        <v>378200</v>
      </c>
      <c r="D18" s="40">
        <f>IF(C18&gt;0,C18/$C$18,0)</f>
        <v>1</v>
      </c>
      <c r="F18" s="3"/>
    </row>
    <row r="19" spans="2:11" ht="23" customHeight="1" x14ac:dyDescent="0.2">
      <c r="B19" s="30"/>
      <c r="C19" s="8"/>
      <c r="D19" s="7"/>
      <c r="F19" s="3"/>
    </row>
    <row r="20" spans="2:11" ht="23" customHeight="1" x14ac:dyDescent="0.2">
      <c r="B20" s="41" t="s">
        <v>137</v>
      </c>
      <c r="C20" s="42"/>
      <c r="D20" s="43"/>
      <c r="F20" s="3"/>
    </row>
    <row r="21" spans="2:11" ht="23" customHeight="1" x14ac:dyDescent="0.2">
      <c r="B21" s="31" t="s">
        <v>0</v>
      </c>
      <c r="C21" s="5" t="s">
        <v>55</v>
      </c>
      <c r="D21" s="5" t="s">
        <v>1</v>
      </c>
      <c r="E21" s="5" t="s">
        <v>2</v>
      </c>
      <c r="F21" s="31" t="s">
        <v>31</v>
      </c>
      <c r="G21" s="5" t="s">
        <v>3</v>
      </c>
      <c r="H21" s="31" t="s">
        <v>4</v>
      </c>
      <c r="I21" s="31" t="s">
        <v>5</v>
      </c>
      <c r="J21" s="31" t="s">
        <v>6</v>
      </c>
      <c r="K21" s="5" t="s">
        <v>7</v>
      </c>
    </row>
    <row r="22" spans="2:11" ht="23" customHeight="1" x14ac:dyDescent="0.2">
      <c r="B22" s="32" t="s">
        <v>15</v>
      </c>
      <c r="C22" s="15" t="s">
        <v>59</v>
      </c>
      <c r="D22" s="16">
        <v>150</v>
      </c>
      <c r="E22" s="17">
        <v>32</v>
      </c>
      <c r="F22" s="32" t="s">
        <v>9</v>
      </c>
      <c r="G22" s="34">
        <f t="shared" ref="G22:G34" si="2">IF(F22="Monthly",E22*D22*12,IF(F22="Quarterly",E22*D22*4,IF(F22="Semi-Annual",E22*D22*2,IF(F22="Annual",E22*D22,IF(F22="One-time",E22*D22,0)))))</f>
        <v>4800</v>
      </c>
      <c r="H22" s="32" t="s">
        <v>29</v>
      </c>
      <c r="I22" s="32" t="s">
        <v>37</v>
      </c>
      <c r="J22" s="32" t="s">
        <v>53</v>
      </c>
      <c r="K22" s="15" t="s">
        <v>60</v>
      </c>
    </row>
    <row r="23" spans="2:11" ht="23" customHeight="1" x14ac:dyDescent="0.2">
      <c r="B23" s="32" t="s">
        <v>8</v>
      </c>
      <c r="C23" s="15" t="s">
        <v>57</v>
      </c>
      <c r="D23" s="16">
        <v>15</v>
      </c>
      <c r="E23" s="17">
        <v>1800</v>
      </c>
      <c r="F23" s="32" t="s">
        <v>9</v>
      </c>
      <c r="G23" s="34">
        <f t="shared" si="2"/>
        <v>27000</v>
      </c>
      <c r="H23" s="32" t="s">
        <v>10</v>
      </c>
      <c r="I23" s="32" t="s">
        <v>11</v>
      </c>
      <c r="J23" s="32" t="s">
        <v>54</v>
      </c>
      <c r="K23" s="15" t="s">
        <v>58</v>
      </c>
    </row>
    <row r="24" spans="2:11" ht="23" customHeight="1" x14ac:dyDescent="0.2">
      <c r="B24" s="32" t="s">
        <v>16</v>
      </c>
      <c r="C24" s="15" t="s">
        <v>61</v>
      </c>
      <c r="D24" s="16">
        <v>2</v>
      </c>
      <c r="E24" s="17">
        <v>8000</v>
      </c>
      <c r="F24" s="32" t="s">
        <v>9</v>
      </c>
      <c r="G24" s="34">
        <f t="shared" si="2"/>
        <v>16000</v>
      </c>
      <c r="H24" s="32" t="s">
        <v>29</v>
      </c>
      <c r="I24" s="32" t="s">
        <v>11</v>
      </c>
      <c r="J24" s="32" t="s">
        <v>13</v>
      </c>
      <c r="K24" s="15" t="s">
        <v>62</v>
      </c>
    </row>
    <row r="25" spans="2:11" ht="23" customHeight="1" x14ac:dyDescent="0.2">
      <c r="B25" s="32" t="s">
        <v>17</v>
      </c>
      <c r="C25" s="15" t="s">
        <v>63</v>
      </c>
      <c r="D25" s="16">
        <v>1</v>
      </c>
      <c r="E25" s="17">
        <v>12000</v>
      </c>
      <c r="F25" s="32" t="s">
        <v>32</v>
      </c>
      <c r="G25" s="34">
        <f t="shared" si="2"/>
        <v>144000</v>
      </c>
      <c r="H25" s="32" t="s">
        <v>29</v>
      </c>
      <c r="I25" s="32" t="s">
        <v>37</v>
      </c>
      <c r="J25" s="32" t="s">
        <v>53</v>
      </c>
      <c r="K25" s="15" t="s">
        <v>64</v>
      </c>
    </row>
    <row r="26" spans="2:11" ht="23" customHeight="1" x14ac:dyDescent="0.2">
      <c r="B26" s="32" t="s">
        <v>15</v>
      </c>
      <c r="C26" s="15" t="s">
        <v>65</v>
      </c>
      <c r="D26" s="16">
        <v>10</v>
      </c>
      <c r="E26" s="17">
        <v>180</v>
      </c>
      <c r="F26" s="32" t="s">
        <v>33</v>
      </c>
      <c r="G26" s="34">
        <f t="shared" si="2"/>
        <v>7200</v>
      </c>
      <c r="H26" s="32" t="s">
        <v>12</v>
      </c>
      <c r="I26" s="32" t="s">
        <v>37</v>
      </c>
      <c r="J26" s="32" t="s">
        <v>40</v>
      </c>
      <c r="K26" s="15" t="s">
        <v>66</v>
      </c>
    </row>
    <row r="27" spans="2:11" ht="23" customHeight="1" x14ac:dyDescent="0.2">
      <c r="B27" s="32" t="s">
        <v>19</v>
      </c>
      <c r="C27" s="15" t="s">
        <v>67</v>
      </c>
      <c r="D27" s="16">
        <v>200</v>
      </c>
      <c r="E27" s="17">
        <v>8</v>
      </c>
      <c r="F27" s="32" t="s">
        <v>32</v>
      </c>
      <c r="G27" s="34">
        <f t="shared" si="2"/>
        <v>19200</v>
      </c>
      <c r="H27" s="32" t="s">
        <v>29</v>
      </c>
      <c r="I27" s="32" t="s">
        <v>37</v>
      </c>
      <c r="J27" s="32" t="s">
        <v>53</v>
      </c>
      <c r="K27" s="15" t="s">
        <v>68</v>
      </c>
    </row>
    <row r="28" spans="2:11" ht="23" customHeight="1" x14ac:dyDescent="0.2">
      <c r="B28" s="32" t="s">
        <v>18</v>
      </c>
      <c r="C28" s="15" t="s">
        <v>69</v>
      </c>
      <c r="D28" s="16">
        <v>1</v>
      </c>
      <c r="E28" s="17">
        <v>95000</v>
      </c>
      <c r="F28" s="32" t="s">
        <v>35</v>
      </c>
      <c r="G28" s="34">
        <f t="shared" si="2"/>
        <v>95000</v>
      </c>
      <c r="H28" s="32" t="s">
        <v>29</v>
      </c>
      <c r="I28" s="32" t="s">
        <v>37</v>
      </c>
      <c r="J28" s="32" t="s">
        <v>13</v>
      </c>
      <c r="K28" s="15" t="s">
        <v>70</v>
      </c>
    </row>
    <row r="29" spans="2:11" ht="23" customHeight="1" x14ac:dyDescent="0.2">
      <c r="B29" s="32" t="s">
        <v>23</v>
      </c>
      <c r="C29" s="15" t="s">
        <v>71</v>
      </c>
      <c r="D29" s="16">
        <v>1</v>
      </c>
      <c r="E29" s="17">
        <v>12500</v>
      </c>
      <c r="F29" s="32" t="s">
        <v>34</v>
      </c>
      <c r="G29" s="34">
        <f t="shared" si="2"/>
        <v>25000</v>
      </c>
      <c r="H29" s="32" t="s">
        <v>10</v>
      </c>
      <c r="I29" s="32" t="s">
        <v>37</v>
      </c>
      <c r="J29" s="32" t="s">
        <v>13</v>
      </c>
      <c r="K29" s="15" t="s">
        <v>72</v>
      </c>
    </row>
    <row r="30" spans="2:11" ht="23" customHeight="1" x14ac:dyDescent="0.2">
      <c r="B30" s="32" t="s">
        <v>56</v>
      </c>
      <c r="C30" s="15" t="s">
        <v>73</v>
      </c>
      <c r="D30" s="16">
        <v>5</v>
      </c>
      <c r="E30" s="17">
        <v>1500</v>
      </c>
      <c r="F30" s="32" t="s">
        <v>33</v>
      </c>
      <c r="G30" s="34">
        <f t="shared" si="2"/>
        <v>30000</v>
      </c>
      <c r="H30" s="32" t="s">
        <v>12</v>
      </c>
      <c r="I30" s="32" t="s">
        <v>37</v>
      </c>
      <c r="J30" s="32" t="s">
        <v>13</v>
      </c>
      <c r="K30" s="15" t="s">
        <v>74</v>
      </c>
    </row>
    <row r="31" spans="2:11" ht="23" customHeight="1" x14ac:dyDescent="0.2">
      <c r="B31" s="32" t="s">
        <v>16</v>
      </c>
      <c r="C31" s="15" t="s">
        <v>75</v>
      </c>
      <c r="D31" s="16">
        <v>4</v>
      </c>
      <c r="E31" s="17">
        <v>2500</v>
      </c>
      <c r="F31" s="32" t="s">
        <v>9</v>
      </c>
      <c r="G31" s="34">
        <f t="shared" si="2"/>
        <v>10000</v>
      </c>
      <c r="H31" s="32" t="s">
        <v>10</v>
      </c>
      <c r="I31" s="32" t="s">
        <v>11</v>
      </c>
      <c r="J31" s="32" t="s">
        <v>13</v>
      </c>
      <c r="K31" s="15" t="s">
        <v>76</v>
      </c>
    </row>
    <row r="32" spans="2:11" ht="23" customHeight="1" x14ac:dyDescent="0.2">
      <c r="B32" s="32"/>
      <c r="C32" s="15"/>
      <c r="D32" s="16"/>
      <c r="E32" s="17"/>
      <c r="F32" s="32"/>
      <c r="G32" s="34">
        <f t="shared" si="2"/>
        <v>0</v>
      </c>
      <c r="H32" s="15"/>
      <c r="I32" s="15"/>
      <c r="J32" s="15"/>
      <c r="K32" s="15"/>
    </row>
    <row r="33" spans="2:11" ht="23" customHeight="1" x14ac:dyDescent="0.2">
      <c r="B33" s="32"/>
      <c r="C33" s="15"/>
      <c r="D33" s="16"/>
      <c r="E33" s="17"/>
      <c r="F33" s="32"/>
      <c r="G33" s="34">
        <f t="shared" si="2"/>
        <v>0</v>
      </c>
      <c r="H33" s="15"/>
      <c r="I33" s="15"/>
      <c r="J33" s="15"/>
      <c r="K33" s="15"/>
    </row>
    <row r="34" spans="2:11" ht="23" customHeight="1" x14ac:dyDescent="0.2">
      <c r="B34" s="32"/>
      <c r="C34" s="15"/>
      <c r="D34" s="16"/>
      <c r="E34" s="17"/>
      <c r="F34" s="32"/>
      <c r="G34" s="34">
        <f t="shared" si="2"/>
        <v>0</v>
      </c>
      <c r="H34" s="15"/>
      <c r="I34" s="15"/>
      <c r="J34" s="15"/>
      <c r="K34" s="15"/>
    </row>
    <row r="35" spans="2:11" ht="23" customHeight="1" x14ac:dyDescent="0.2">
      <c r="C35" s="4"/>
      <c r="D35" s="3"/>
      <c r="F35" s="3"/>
    </row>
    <row r="36" spans="2:11" ht="23" customHeight="1" x14ac:dyDescent="0.2">
      <c r="B36" s="31" t="s">
        <v>81</v>
      </c>
      <c r="C36" s="5" t="s">
        <v>82</v>
      </c>
      <c r="D36" s="5" t="s">
        <v>80</v>
      </c>
      <c r="F36" s="3"/>
    </row>
    <row r="37" spans="2:11" ht="23" customHeight="1" x14ac:dyDescent="0.2">
      <c r="B37" s="32" t="s">
        <v>29</v>
      </c>
      <c r="C37" s="17">
        <f>SUMIF(ITBudgetForecast[[Priority ]],Table3[[#This Row],[Priority Level]], ITBudgetForecast[Annual Cost])</f>
        <v>279000</v>
      </c>
      <c r="D37" s="44">
        <f>Table3[[#This Row],[Total Cost]]/$C$18</f>
        <v>0.73770491803278693</v>
      </c>
      <c r="F37" s="3"/>
    </row>
    <row r="38" spans="2:11" ht="23" customHeight="1" x14ac:dyDescent="0.2">
      <c r="B38" s="32" t="s">
        <v>10</v>
      </c>
      <c r="C38" s="17">
        <f>SUMIF(ITBudgetForecast[[Priority ]],Table3[[#This Row],[Priority Level]], ITBudgetForecast[Annual Cost])</f>
        <v>62000</v>
      </c>
      <c r="D38" s="44">
        <f>Table3[[#This Row],[Total Cost]]/$C$18</f>
        <v>0.16393442622950818</v>
      </c>
      <c r="F38" s="3"/>
    </row>
    <row r="39" spans="2:11" ht="23" customHeight="1" x14ac:dyDescent="0.2">
      <c r="B39" s="32" t="s">
        <v>12</v>
      </c>
      <c r="C39" s="17">
        <f>SUMIF(ITBudgetForecast[[Priority ]],Table3[[#This Row],[Priority Level]], ITBudgetForecast[Annual Cost])</f>
        <v>37200</v>
      </c>
      <c r="D39" s="44">
        <f>Table3[[#This Row],[Total Cost]]/$C$18</f>
        <v>9.8360655737704916E-2</v>
      </c>
      <c r="F39" s="3"/>
    </row>
    <row r="40" spans="2:11" ht="23" customHeight="1" thickBot="1" x14ac:dyDescent="0.25">
      <c r="B40" s="33" t="s">
        <v>30</v>
      </c>
      <c r="C40" s="18">
        <f>SUMIF(ITBudgetForecast[[Priority ]],Table3[[#This Row],[Priority Level]], ITBudgetForecast[Annual Cost])</f>
        <v>0</v>
      </c>
      <c r="D40" s="45">
        <f>Table3[[#This Row],[Total Cost]]/$C$18</f>
        <v>0</v>
      </c>
      <c r="F40" s="3"/>
    </row>
    <row r="41" spans="2:11" ht="23" customHeight="1" x14ac:dyDescent="0.2">
      <c r="B41" s="32" t="s">
        <v>83</v>
      </c>
      <c r="C41" s="17">
        <f>SUBTOTAL(109,C37:C40)</f>
        <v>378200</v>
      </c>
      <c r="D41" s="44">
        <f>Table3[[#This Row],[Total Cost]]/$C$18</f>
        <v>1</v>
      </c>
      <c r="F41" s="3"/>
    </row>
    <row r="42" spans="2:11" x14ac:dyDescent="0.2">
      <c r="C42" s="4"/>
      <c r="D42" s="3"/>
      <c r="F42" s="3"/>
    </row>
    <row r="43" spans="2:11" x14ac:dyDescent="0.2">
      <c r="C43" s="4"/>
      <c r="D43" s="3"/>
      <c r="F43" s="3"/>
    </row>
    <row r="44" spans="2:11" x14ac:dyDescent="0.2">
      <c r="C44" s="4"/>
      <c r="D44" s="3"/>
      <c r="F44" s="3"/>
    </row>
    <row r="45" spans="2:11" x14ac:dyDescent="0.2">
      <c r="C45" s="4"/>
      <c r="D45" s="3"/>
      <c r="F45" s="3"/>
    </row>
    <row r="46" spans="2:11" x14ac:dyDescent="0.2">
      <c r="C46" s="4"/>
      <c r="D46" s="3"/>
      <c r="F46" s="3"/>
    </row>
    <row r="47" spans="2:11" x14ac:dyDescent="0.2">
      <c r="C47" s="4"/>
      <c r="D47" s="3"/>
      <c r="F47" s="3"/>
    </row>
    <row r="48" spans="2:11" x14ac:dyDescent="0.2">
      <c r="C48" s="4"/>
      <c r="D48" s="3"/>
      <c r="F48" s="3"/>
    </row>
    <row r="49" spans="3:6" x14ac:dyDescent="0.2">
      <c r="C49" s="4"/>
      <c r="D49" s="3"/>
      <c r="F49" s="3"/>
    </row>
    <row r="50" spans="3:6" x14ac:dyDescent="0.2">
      <c r="C50" s="4"/>
      <c r="D50" s="3"/>
      <c r="F50" s="3"/>
    </row>
    <row r="51" spans="3:6" x14ac:dyDescent="0.2">
      <c r="C51" s="4"/>
      <c r="D51" s="3"/>
      <c r="F51" s="3"/>
    </row>
    <row r="52" spans="3:6" x14ac:dyDescent="0.2">
      <c r="C52" s="4"/>
      <c r="D52" s="3"/>
      <c r="F52" s="3"/>
    </row>
    <row r="53" spans="3:6" x14ac:dyDescent="0.2">
      <c r="C53" s="4"/>
      <c r="D53" s="3"/>
      <c r="F53" s="3"/>
    </row>
    <row r="54" spans="3:6" x14ac:dyDescent="0.2">
      <c r="C54" s="4"/>
      <c r="D54" s="3"/>
      <c r="F54" s="3"/>
    </row>
    <row r="55" spans="3:6" x14ac:dyDescent="0.2">
      <c r="C55" s="4"/>
      <c r="D55" s="3"/>
      <c r="F55" s="3"/>
    </row>
    <row r="56" spans="3:6" x14ac:dyDescent="0.2">
      <c r="C56" s="4"/>
      <c r="D56" s="3"/>
      <c r="F56" s="3"/>
    </row>
    <row r="57" spans="3:6" x14ac:dyDescent="0.2">
      <c r="C57" s="4"/>
      <c r="D57" s="3"/>
      <c r="F57" s="3"/>
    </row>
    <row r="58" spans="3:6" x14ac:dyDescent="0.2">
      <c r="C58" s="4"/>
      <c r="D58" s="3"/>
      <c r="F58" s="3"/>
    </row>
    <row r="59" spans="3:6" x14ac:dyDescent="0.2">
      <c r="C59" s="4"/>
      <c r="D59" s="3"/>
      <c r="F59" s="3"/>
    </row>
    <row r="60" spans="3:6" x14ac:dyDescent="0.2">
      <c r="C60" s="4"/>
      <c r="D60" s="3"/>
      <c r="F60" s="3"/>
    </row>
    <row r="61" spans="3:6" x14ac:dyDescent="0.2">
      <c r="C61" s="4"/>
      <c r="D61" s="3"/>
      <c r="F61" s="3"/>
    </row>
    <row r="62" spans="3:6" x14ac:dyDescent="0.2">
      <c r="C62" s="4"/>
      <c r="D62" s="3"/>
      <c r="F62" s="3"/>
    </row>
    <row r="63" spans="3:6" x14ac:dyDescent="0.2">
      <c r="C63" s="4"/>
      <c r="D63" s="3"/>
      <c r="F63" s="3"/>
    </row>
    <row r="64" spans="3:6" x14ac:dyDescent="0.2">
      <c r="C64" s="4"/>
      <c r="D64" s="3"/>
      <c r="F64" s="3"/>
    </row>
    <row r="65" spans="3:6" x14ac:dyDescent="0.2">
      <c r="C65" s="4"/>
      <c r="D65" s="3"/>
      <c r="F65" s="3"/>
    </row>
    <row r="66" spans="3:6" x14ac:dyDescent="0.2">
      <c r="C66" s="4"/>
      <c r="D66" s="3"/>
      <c r="F66" s="3"/>
    </row>
    <row r="67" spans="3:6" x14ac:dyDescent="0.2">
      <c r="C67" s="4"/>
      <c r="D67" s="3"/>
      <c r="F67" s="3"/>
    </row>
    <row r="68" spans="3:6" x14ac:dyDescent="0.2">
      <c r="C68" s="4"/>
      <c r="D68" s="3"/>
      <c r="F68" s="3"/>
    </row>
    <row r="69" spans="3:6" x14ac:dyDescent="0.2">
      <c r="C69" s="4"/>
      <c r="D69" s="3"/>
      <c r="F69" s="3"/>
    </row>
    <row r="70" spans="3:6" x14ac:dyDescent="0.2">
      <c r="C70" s="4"/>
      <c r="D70" s="3"/>
      <c r="F70" s="3"/>
    </row>
    <row r="71" spans="3:6" x14ac:dyDescent="0.2">
      <c r="C71" s="4"/>
      <c r="D71" s="3"/>
      <c r="F71" s="3"/>
    </row>
    <row r="72" spans="3:6" x14ac:dyDescent="0.2">
      <c r="C72" s="4"/>
      <c r="D72" s="3"/>
      <c r="F72" s="3"/>
    </row>
    <row r="73" spans="3:6" x14ac:dyDescent="0.2">
      <c r="C73" s="4"/>
      <c r="D73" s="3"/>
      <c r="F73" s="3"/>
    </row>
    <row r="74" spans="3:6" x14ac:dyDescent="0.2">
      <c r="C74" s="4"/>
      <c r="D74" s="3"/>
      <c r="F74" s="3"/>
    </row>
    <row r="75" spans="3:6" x14ac:dyDescent="0.2">
      <c r="C75" s="4"/>
      <c r="D75" s="3"/>
      <c r="F75" s="3"/>
    </row>
  </sheetData>
  <phoneticPr fontId="5" type="noConversion"/>
  <conditionalFormatting sqref="C3:C17">
    <cfRule type="colorScale" priority="1">
      <colorScale>
        <cfvo type="min"/>
        <cfvo type="percent" val="25"/>
        <cfvo type="max"/>
        <color rgb="FFFFFFFF"/>
        <color rgb="FF8EA9DB"/>
        <color rgb="FF4472C4"/>
      </colorScale>
    </cfRule>
    <cfRule type="cellIs" dxfId="30" priority="3" operator="equal">
      <formula>0</formula>
    </cfRule>
  </conditionalFormatting>
  <conditionalFormatting sqref="D3:D17">
    <cfRule type="cellIs" dxfId="29" priority="2" operator="equal">
      <formula>0</formula>
    </cfRule>
  </conditionalFormatting>
  <conditionalFormatting sqref="G22:G34">
    <cfRule type="cellIs" dxfId="28" priority="4" operator="equal">
      <formula>0</formula>
    </cfRule>
  </conditionalFormatting>
  <conditionalFormatting sqref="H1 H22:H34">
    <cfRule type="cellIs" dxfId="27" priority="6" operator="equal">
      <formula>"Low"</formula>
    </cfRule>
    <cfRule type="cellIs" dxfId="26" priority="7" operator="equal">
      <formula>"Medium"</formula>
    </cfRule>
    <cfRule type="cellIs" dxfId="25" priority="8" operator="equal">
      <formula>"High"</formula>
    </cfRule>
    <cfRule type="cellIs" dxfId="24" priority="9" operator="equal">
      <formula>"Critical"</formula>
    </cfRule>
  </conditionalFormatting>
  <conditionalFormatting sqref="I1 I22:I34">
    <cfRule type="cellIs" dxfId="23" priority="5" operator="equal">
      <formula>"Yes"</formula>
    </cfRule>
  </conditionalFormatting>
  <pageMargins left="0.7" right="0.7" top="0.75" bottom="0.75" header="0.3" footer="0.3"/>
  <ignoredErrors>
    <ignoredError sqref="C41" calculatedColumn="1"/>
  </ignoredErrors>
  <drawing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F44D140-6DBE-4EC3-B5DF-55DEE483B19A}">
          <x14:formula1>
            <xm:f>'Lookup Lists'!$C$3:$C$8</xm:f>
          </x14:formula1>
          <xm:sqref>G35:G75</xm:sqref>
        </x14:dataValidation>
        <x14:dataValidation type="list" allowBlank="1" showInputMessage="1" showErrorMessage="1" xr:uid="{3B13C864-CC9C-4E45-BE6A-717E83C122FF}">
          <x14:formula1>
            <xm:f>'Lookup Lists'!$E$3:$E$8</xm:f>
          </x14:formula1>
          <xm:sqref>H35:H75</xm:sqref>
        </x14:dataValidation>
        <x14:dataValidation type="list" allowBlank="1" showInputMessage="1" showErrorMessage="1" xr:uid="{B0D227F7-EB3C-4513-916C-A6EF9011BC29}">
          <x14:formula1>
            <xm:f>'Lookup Lists'!$F$3:$F$20</xm:f>
          </x14:formula1>
          <xm:sqref>J22:J34 I35:I75</xm:sqref>
        </x14:dataValidation>
        <x14:dataValidation type="list" allowBlank="1" showInputMessage="1" showErrorMessage="1" xr:uid="{5FF5C152-46E8-4D1A-A761-FCBAAF87F9A5}">
          <x14:formula1>
            <xm:f>'Lookup Lists'!$D$3:$D$7</xm:f>
          </x14:formula1>
          <xm:sqref>F22:F34 E35:E75</xm:sqref>
        </x14:dataValidation>
        <x14:dataValidation type="list" allowBlank="1" showInputMessage="1" showErrorMessage="1" xr:uid="{5D40E613-938F-4B82-8642-0397C0E70AD4}">
          <x14:formula1>
            <xm:f>'Lookup Lists'!$E$3:$E$4</xm:f>
          </x14:formula1>
          <xm:sqref>I22:I34 I22:I34</xm:sqref>
        </x14:dataValidation>
        <x14:dataValidation type="list" allowBlank="1" showInputMessage="1" showErrorMessage="1" xr:uid="{E81EF8A5-AB81-4B77-BBCD-9D49677F61A0}">
          <x14:formula1>
            <xm:f>'Lookup Lists'!$B$3:$B$17</xm:f>
          </x14:formula1>
          <xm:sqref>B22:B34 B1</xm:sqref>
        </x14:dataValidation>
        <x14:dataValidation type="list" allowBlank="1" showInputMessage="1" showErrorMessage="1" xr:uid="{29672D6E-C98F-4FB5-B776-B787E1ED0F0F}">
          <x14:formula1>
            <xm:f>'Lookup Lists'!$C$3:$C$6</xm:f>
          </x14:formula1>
          <xm:sqref>H22:H34 H22:H34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2A6F-163D-47A0-8462-DAB6E3308AA4}">
  <dimension ref="B2:F20"/>
  <sheetViews>
    <sheetView workbookViewId="0">
      <selection activeCell="E26" sqref="E26"/>
    </sheetView>
  </sheetViews>
  <sheetFormatPr baseColWidth="10" defaultColWidth="8.83203125" defaultRowHeight="15" x14ac:dyDescent="0.2"/>
  <cols>
    <col min="2" max="2" width="36.6640625" bestFit="1" customWidth="1"/>
    <col min="3" max="3" width="13.1640625" bestFit="1" customWidth="1"/>
    <col min="4" max="4" width="12.33203125" bestFit="1" customWidth="1"/>
    <col min="5" max="5" width="18.5" bestFit="1" customWidth="1"/>
    <col min="6" max="6" width="23.1640625" bestFit="1" customWidth="1"/>
    <col min="7" max="7" width="28.5" bestFit="1" customWidth="1"/>
    <col min="8" max="8" width="39.5" bestFit="1" customWidth="1"/>
    <col min="9" max="9" width="26.5" bestFit="1" customWidth="1"/>
    <col min="10" max="10" width="30.1640625" bestFit="1" customWidth="1"/>
    <col min="11" max="11" width="22.5" bestFit="1" customWidth="1"/>
    <col min="12" max="12" width="24.5" bestFit="1" customWidth="1"/>
  </cols>
  <sheetData>
    <row r="2" spans="2:6" x14ac:dyDescent="0.2">
      <c r="B2" s="1" t="s">
        <v>14</v>
      </c>
      <c r="C2" s="1" t="s">
        <v>28</v>
      </c>
      <c r="D2" s="1" t="s">
        <v>31</v>
      </c>
      <c r="E2" s="1" t="s">
        <v>36</v>
      </c>
      <c r="F2" s="1" t="s">
        <v>38</v>
      </c>
    </row>
    <row r="3" spans="2:6" x14ac:dyDescent="0.2">
      <c r="B3" t="s">
        <v>8</v>
      </c>
      <c r="C3" t="s">
        <v>29</v>
      </c>
      <c r="D3" t="s">
        <v>9</v>
      </c>
      <c r="E3" t="s">
        <v>11</v>
      </c>
      <c r="F3" t="s">
        <v>13</v>
      </c>
    </row>
    <row r="4" spans="2:6" x14ac:dyDescent="0.2">
      <c r="B4" t="s">
        <v>15</v>
      </c>
      <c r="C4" t="s">
        <v>10</v>
      </c>
      <c r="D4" t="s">
        <v>32</v>
      </c>
      <c r="E4" t="s">
        <v>37</v>
      </c>
      <c r="F4" t="s">
        <v>39</v>
      </c>
    </row>
    <row r="5" spans="2:6" x14ac:dyDescent="0.2">
      <c r="B5" t="s">
        <v>16</v>
      </c>
      <c r="C5" t="s">
        <v>12</v>
      </c>
      <c r="D5" t="s">
        <v>33</v>
      </c>
      <c r="F5" t="s">
        <v>40</v>
      </c>
    </row>
    <row r="6" spans="2:6" x14ac:dyDescent="0.2">
      <c r="B6" t="s">
        <v>17</v>
      </c>
      <c r="C6" t="s">
        <v>30</v>
      </c>
      <c r="D6" t="s">
        <v>34</v>
      </c>
      <c r="F6" t="s">
        <v>41</v>
      </c>
    </row>
    <row r="7" spans="2:6" x14ac:dyDescent="0.2">
      <c r="B7" t="s">
        <v>18</v>
      </c>
      <c r="D7" t="s">
        <v>35</v>
      </c>
      <c r="F7" t="s">
        <v>42</v>
      </c>
    </row>
    <row r="8" spans="2:6" x14ac:dyDescent="0.2">
      <c r="B8" t="s">
        <v>56</v>
      </c>
      <c r="F8" t="s">
        <v>43</v>
      </c>
    </row>
    <row r="9" spans="2:6" x14ac:dyDescent="0.2">
      <c r="B9" t="s">
        <v>19</v>
      </c>
      <c r="F9" t="s">
        <v>44</v>
      </c>
    </row>
    <row r="10" spans="2:6" x14ac:dyDescent="0.2">
      <c r="B10" t="s">
        <v>20</v>
      </c>
      <c r="F10" t="s">
        <v>45</v>
      </c>
    </row>
    <row r="11" spans="2:6" x14ac:dyDescent="0.2">
      <c r="B11" t="s">
        <v>21</v>
      </c>
      <c r="F11" t="s">
        <v>46</v>
      </c>
    </row>
    <row r="12" spans="2:6" x14ac:dyDescent="0.2">
      <c r="B12" t="s">
        <v>22</v>
      </c>
      <c r="F12" t="s">
        <v>47</v>
      </c>
    </row>
    <row r="13" spans="2:6" x14ac:dyDescent="0.2">
      <c r="B13" t="s">
        <v>23</v>
      </c>
      <c r="F13" t="s">
        <v>48</v>
      </c>
    </row>
    <row r="14" spans="2:6" x14ac:dyDescent="0.2">
      <c r="B14" t="s">
        <v>24</v>
      </c>
      <c r="F14" t="s">
        <v>49</v>
      </c>
    </row>
    <row r="15" spans="2:6" x14ac:dyDescent="0.2">
      <c r="B15" t="s">
        <v>25</v>
      </c>
      <c r="F15" t="s">
        <v>26</v>
      </c>
    </row>
    <row r="16" spans="2:6" x14ac:dyDescent="0.2">
      <c r="B16" t="s">
        <v>26</v>
      </c>
      <c r="F16" t="s">
        <v>50</v>
      </c>
    </row>
    <row r="17" spans="2:6" x14ac:dyDescent="0.2">
      <c r="B17" t="s">
        <v>27</v>
      </c>
      <c r="F17" t="s">
        <v>51</v>
      </c>
    </row>
    <row r="18" spans="2:6" x14ac:dyDescent="0.2">
      <c r="F18" t="s">
        <v>52</v>
      </c>
    </row>
    <row r="19" spans="2:6" x14ac:dyDescent="0.2">
      <c r="F19" t="s">
        <v>54</v>
      </c>
    </row>
    <row r="20" spans="2:6" x14ac:dyDescent="0.2">
      <c r="F20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DF4DBA0B58F4BBEE0ACFAC9576549" ma:contentTypeVersion="11" ma:contentTypeDescription="Create a new document." ma:contentTypeScope="" ma:versionID="05607c9bb4778953fe8903920d5541f8">
  <xsd:schema xmlns:xsd="http://www.w3.org/2001/XMLSchema" xmlns:xs="http://www.w3.org/2001/XMLSchema" xmlns:p="http://schemas.microsoft.com/office/2006/metadata/properties" xmlns:ns3="e5a0f91d-05e0-4599-b052-2b8d8173c15c" targetNamespace="http://schemas.microsoft.com/office/2006/metadata/properties" ma:root="true" ma:fieldsID="ae38584da4f6bc24a3c93f4ad93a3502" ns3:_="">
    <xsd:import namespace="e5a0f91d-05e0-4599-b052-2b8d8173c1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0f91d-05e0-4599-b052-2b8d8173c1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5a0f91d-05e0-4599-b052-2b8d8173c15c" xsi:nil="true"/>
  </documentManagement>
</p:properties>
</file>

<file path=customXml/itemProps1.xml><?xml version="1.0" encoding="utf-8"?>
<ds:datastoreItem xmlns:ds="http://schemas.openxmlformats.org/officeDocument/2006/customXml" ds:itemID="{1E121AD5-102D-4D26-BA3F-42915227C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0f91d-05e0-4599-b052-2b8d8173c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6822B-A3A0-4E11-8205-DA9AD03FC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A8F22-2DB6-4495-BED4-50F869D84951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e5a0f91d-05e0-4599-b052-2b8d8173c15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</vt:lpstr>
      <vt:lpstr>Template IT Budget Forecast</vt:lpstr>
      <vt:lpstr>Lookup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Yasen Stamatov</dc:creator>
  <cp:lastModifiedBy>Roman Gasymov</cp:lastModifiedBy>
  <dcterms:created xsi:type="dcterms:W3CDTF">2024-12-27T09:51:51Z</dcterms:created>
  <dcterms:modified xsi:type="dcterms:W3CDTF">2025-02-06T14:09:20Z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0x010100426DF4DBA0B58F4BBEE0ACFAC9576549</vt:lpwstr>
  </property>
</Properties>
</file>